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medicina dentara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<sst xmlns="http://schemas.openxmlformats.org/spreadsheetml/2006/main" count="83" uniqueCount="81">
  <si>
    <t>CAS Vrancea</t>
  </si>
  <si>
    <t>Centralizator sume contractate semestrul I 2019 la furnizorii de medicina dentara</t>
  </si>
  <si>
    <t>NR</t>
  </si>
  <si>
    <t>DENUMIRE CABINET</t>
  </si>
  <si>
    <t>REPREZ. LEGAL</t>
  </si>
  <si>
    <t>Ianuarie 2019</t>
  </si>
  <si>
    <t>Februarie 2019</t>
  </si>
  <si>
    <t>Martie 2019</t>
  </si>
  <si>
    <t>Total trim I 2019</t>
  </si>
  <si>
    <t>Aprilie 2019</t>
  </si>
  <si>
    <t>Mai 2019</t>
  </si>
  <si>
    <t>Iunie 2019</t>
  </si>
  <si>
    <t>Total trim II 2019</t>
  </si>
  <si>
    <t>C.M.I. Dr. ANDRONE CLAUDIA</t>
  </si>
  <si>
    <t>Dr. Androne Claudia</t>
  </si>
  <si>
    <t>C.M.I. Dr. ANGHELACHE NICOLETA</t>
  </si>
  <si>
    <t>Dr. Anghelache Nicoleta</t>
  </si>
  <si>
    <t>C.M.I. Dr. ANTON  CRISTIAN MIHAIL</t>
  </si>
  <si>
    <t>Dr. Anton Cristian Mihail</t>
  </si>
  <si>
    <t>C.M.I. "EURODENT" - Dr. ARMENCEA BOGDAN</t>
  </si>
  <si>
    <t>Dr. Armencea Bogdan</t>
  </si>
  <si>
    <t>C.M.I. Dr. ARMENCEA LAURA</t>
  </si>
  <si>
    <t>Dr. Armencea Laura</t>
  </si>
  <si>
    <t>C.M.I. Dr. BUDU CIPRIAN SORIN</t>
  </si>
  <si>
    <t xml:space="preserve">Dr. Budu Ciprian Sorin </t>
  </si>
  <si>
    <t>C.M.I. Dr. CHITIMUS PISLARU CARMEN LUMINITA</t>
  </si>
  <si>
    <t>Dr. Chitimus Pislaru Carmen</t>
  </si>
  <si>
    <t>C.M.I. Dr. COARCA  FILOFTEIA</t>
  </si>
  <si>
    <t>Dr. Coarca Filofteia</t>
  </si>
  <si>
    <t>C.M.I. Dr. CONDREA CATALIN</t>
  </si>
  <si>
    <t>Dr. Condrea Catalin</t>
  </si>
  <si>
    <t>C.M.I. Dr. GAFTEA GEORGETA</t>
  </si>
  <si>
    <t>Dr. Gaftea Georgeta</t>
  </si>
  <si>
    <t>C.M.I. Dr. HERESCU BOGDAN</t>
  </si>
  <si>
    <t>Dr. Herescu Bogdan</t>
  </si>
  <si>
    <t>C.M.I. "ART DENTISTRY" - Dr. HANTA VLAD CRISTIAN</t>
  </si>
  <si>
    <t>Dr. Hanta Vlad Cristian</t>
  </si>
  <si>
    <t>C.M.I. Dr. IACOB FLORINEL</t>
  </si>
  <si>
    <t>Dr. Iacob Florinel</t>
  </si>
  <si>
    <t>C.M.I. Dr. MACOVEI ZAMFIRA</t>
  </si>
  <si>
    <t>Dr. Macovei Zamfira</t>
  </si>
  <si>
    <t>C.M.I. ROXYDENT - DR. MARES ROXANA GABRIELA</t>
  </si>
  <si>
    <t>Dr. Mares Roxana Gabriela</t>
  </si>
  <si>
    <t>C.M.I. Dr. MIHALACHE CODRUTA-ELENA</t>
  </si>
  <si>
    <t>Dr. Neagu Codruta</t>
  </si>
  <si>
    <t>C.M.I. "DENT EXCEL II" - Dr. NEDELCU LUMINITA</t>
  </si>
  <si>
    <t>Dr. Nedelcu  Luminita</t>
  </si>
  <si>
    <t>C.M.I. Dr. NEDELCU ANCA-ELENA</t>
  </si>
  <si>
    <t>Dr. Nedelcu Anca-Elena</t>
  </si>
  <si>
    <t>C.M.I. Dr. NEDELCU MIRON</t>
  </si>
  <si>
    <t>Dr. Nedelcu Miron</t>
  </si>
  <si>
    <t>C.M.I. Dr. NEDELCU SORIN BOGDAN</t>
  </si>
  <si>
    <t xml:space="preserve">Dr. Nedelcu Sorin Bogdan </t>
  </si>
  <si>
    <t>C.M.I. Dr. NICOLESCU AURELIA</t>
  </si>
  <si>
    <t>Dr. Nicolescu Aurelia</t>
  </si>
  <si>
    <t>C.M.I. Dr. PISLARU MIREL MIHAITA</t>
  </si>
  <si>
    <t>Dr. Pislaru Mirel</t>
  </si>
  <si>
    <t>C.M.I. Dr. RICU  ALEXANDRA</t>
  </si>
  <si>
    <t>Dr. Ricu  Alexandra</t>
  </si>
  <si>
    <t>C.M.I. Dr. RICU  REMUS FLORIN</t>
  </si>
  <si>
    <t>Dr. Ricu  Remus</t>
  </si>
  <si>
    <t>C.M.I. Dr. STOIAN GABRIEL</t>
  </si>
  <si>
    <t>Dr. Stoian Gabriel</t>
  </si>
  <si>
    <t>C.M.I. Dr. VORNICESCU DOINA</t>
  </si>
  <si>
    <t>Dr. Vornicescu Doina</t>
  </si>
  <si>
    <t>C.M.I. Dr. VORNICOGLU MARIUS-GEORGE</t>
  </si>
  <si>
    <t>Dr. Vornicoglu Marius-George</t>
  </si>
  <si>
    <t>S.C. DAVADENT S.R.L.</t>
  </si>
  <si>
    <t>Dr. Balica Andrei Nicolae</t>
  </si>
  <si>
    <t>Dr. Balica Ana Maria</t>
  </si>
  <si>
    <t xml:space="preserve">S.C. DENT EXCEL  S.R.L. </t>
  </si>
  <si>
    <t>Dr. Nedelcu Mihai</t>
  </si>
  <si>
    <t>Dr. Iordache Maricica (dent exel)</t>
  </si>
  <si>
    <t>Dr. Nichitoiu  Silvia (dent exel)</t>
  </si>
  <si>
    <t>S.C. PRO-ORTODONTIE S.R.L.</t>
  </si>
  <si>
    <t>Dr. Marinescu Radu</t>
  </si>
  <si>
    <t>Dr. Marinescu Andrei</t>
  </si>
  <si>
    <t>Dr. Marinescu Larisa</t>
  </si>
  <si>
    <t>S.C. VIODENT S.R.L.- Dr. UDUDEK VIOLETA</t>
  </si>
  <si>
    <t>Dr. Ududek Violeta</t>
  </si>
  <si>
    <t>TOTAL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</si>
</sst>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30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color indexed="54"/>
      <name val="Arial"/>
      <family val="2"/>
    </font>
    <font>
      <b/>
      <sz val="9"/>
      <color indexed="56"/>
      <name val="Arial"/>
      <family val="2"/>
    </font>
    <font>
      <b/>
      <sz val="10"/>
      <color indexed="56"/>
      <name val="Arial"/>
      <family val="2"/>
    </font>
    <font>
      <b/>
      <sz val="9"/>
      <color indexed="54"/>
      <name val="Arial"/>
      <family val="2"/>
    </font>
    <font>
      <b/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6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6" fillId="17" borderId="0" applyNumberFormat="0" applyBorder="0" applyAlignment="0" applyProtection="0"/>
    <xf numFmtId="0" fontId="10" fillId="9" borderId="1" applyNumberFormat="0" applyAlignment="0" applyProtection="0"/>
    <xf numFmtId="0" fontId="12" fillId="14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10" borderId="0" applyNumberFormat="0" applyBorder="0" applyAlignment="0" applyProtection="0"/>
    <xf numFmtId="0" fontId="0" fillId="5" borderId="7" applyNumberFormat="0" applyFont="0" applyAlignment="0" applyProtection="0"/>
    <xf numFmtId="0" fontId="9" fillId="9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4" fontId="20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4" fontId="22" fillId="4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17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23" fillId="0" borderId="10" xfId="0" applyFont="1" applyBorder="1" applyAlignment="1">
      <alignment/>
    </xf>
    <xf numFmtId="4" fontId="24" fillId="0" borderId="10" xfId="0" applyNumberFormat="1" applyFont="1" applyBorder="1" applyAlignment="1">
      <alignment/>
    </xf>
    <xf numFmtId="4" fontId="25" fillId="0" borderId="10" xfId="0" applyNumberFormat="1" applyFont="1" applyBorder="1" applyAlignment="1">
      <alignment/>
    </xf>
    <xf numFmtId="4" fontId="26" fillId="4" borderId="10" xfId="0" applyNumberFormat="1" applyFont="1" applyFill="1" applyBorder="1" applyAlignment="1">
      <alignment/>
    </xf>
    <xf numFmtId="2" fontId="27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2" fontId="21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4" fontId="29" fillId="0" borderId="10" xfId="0" applyNumberFormat="1" applyFont="1" applyBorder="1" applyAlignment="1">
      <alignment/>
    </xf>
    <xf numFmtId="4" fontId="29" fillId="4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omatologie%202019\Baza%20date%20stoma%20-%20contract%20ian-dec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act ian-dec 2019"/>
      <sheetName val="Contract trim I 2018"/>
      <sheetName val="Contracte"/>
      <sheetName val="Sheet1"/>
    </sheetNames>
    <sheetDataSet>
      <sheetData sheetId="0">
        <row r="2">
          <cell r="AM2">
            <v>2364.96</v>
          </cell>
        </row>
        <row r="3">
          <cell r="AM3">
            <v>2364.96</v>
          </cell>
        </row>
        <row r="4">
          <cell r="AM4">
            <v>2364.96</v>
          </cell>
        </row>
        <row r="5">
          <cell r="AM5">
            <v>3547.44</v>
          </cell>
        </row>
        <row r="6">
          <cell r="AM6">
            <v>2365.08</v>
          </cell>
        </row>
        <row r="7">
          <cell r="AM7">
            <v>2364.96</v>
          </cell>
        </row>
        <row r="8">
          <cell r="AM8">
            <v>2364.96</v>
          </cell>
        </row>
        <row r="9">
          <cell r="AM9">
            <v>1970.8</v>
          </cell>
        </row>
        <row r="10">
          <cell r="AM10">
            <v>2364.96</v>
          </cell>
        </row>
        <row r="11">
          <cell r="AM11">
            <v>2956.2</v>
          </cell>
        </row>
        <row r="12">
          <cell r="AM12">
            <v>2364.96</v>
          </cell>
        </row>
        <row r="13">
          <cell r="AM13">
            <v>1576.64</v>
          </cell>
        </row>
        <row r="14">
          <cell r="AM14">
            <v>3547.44</v>
          </cell>
        </row>
        <row r="15">
          <cell r="AM15">
            <v>2956.2</v>
          </cell>
        </row>
        <row r="16">
          <cell r="AM16">
            <v>2364.96</v>
          </cell>
        </row>
        <row r="17">
          <cell r="AM17">
            <v>2364.96</v>
          </cell>
        </row>
        <row r="18">
          <cell r="AM18">
            <v>1576.64</v>
          </cell>
        </row>
        <row r="19">
          <cell r="AM19">
            <v>1970.8</v>
          </cell>
        </row>
        <row r="20">
          <cell r="AM20">
            <v>3547.44</v>
          </cell>
        </row>
        <row r="21">
          <cell r="AM21">
            <v>2364.96</v>
          </cell>
        </row>
        <row r="22">
          <cell r="AM22">
            <v>2956.2</v>
          </cell>
        </row>
        <row r="23">
          <cell r="AM23">
            <v>2364.96</v>
          </cell>
        </row>
        <row r="24">
          <cell r="AM24">
            <v>2364.96</v>
          </cell>
        </row>
        <row r="25">
          <cell r="AM25">
            <v>1576.64</v>
          </cell>
        </row>
        <row r="26">
          <cell r="AM26">
            <v>2364.96</v>
          </cell>
        </row>
        <row r="27">
          <cell r="AM27">
            <v>2956.2</v>
          </cell>
        </row>
        <row r="28">
          <cell r="AM28">
            <v>1576.64</v>
          </cell>
        </row>
        <row r="29">
          <cell r="AM29">
            <v>3153.28</v>
          </cell>
        </row>
        <row r="30">
          <cell r="AM30">
            <v>1576.64</v>
          </cell>
        </row>
        <row r="31">
          <cell r="AM31">
            <v>1576.64</v>
          </cell>
        </row>
        <row r="32">
          <cell r="AM32">
            <v>3153.28</v>
          </cell>
        </row>
        <row r="33">
          <cell r="AM33">
            <v>1576.64</v>
          </cell>
        </row>
        <row r="34">
          <cell r="AM34">
            <v>1576.64</v>
          </cell>
        </row>
        <row r="35">
          <cell r="AM35">
            <v>5912.4</v>
          </cell>
        </row>
        <row r="36">
          <cell r="AM36">
            <v>1970.8</v>
          </cell>
        </row>
        <row r="37">
          <cell r="AM37">
            <v>1970.8</v>
          </cell>
        </row>
        <row r="38">
          <cell r="AM38">
            <v>1970.8</v>
          </cell>
        </row>
        <row r="39">
          <cell r="AM39">
            <v>2956.2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47"/>
  <sheetViews>
    <sheetView tabSelected="1" zoomScalePageLayoutView="0" workbookViewId="0" topLeftCell="A1">
      <selection activeCell="G46" sqref="G46:H47"/>
    </sheetView>
  </sheetViews>
  <sheetFormatPr defaultColWidth="9.140625" defaultRowHeight="15"/>
  <cols>
    <col min="1" max="1" width="1.421875" style="0" customWidth="1"/>
    <col min="2" max="2" width="3.421875" style="0" customWidth="1"/>
    <col min="3" max="3" width="34.28125" style="0" customWidth="1"/>
    <col min="4" max="4" width="20.421875" style="0" customWidth="1"/>
    <col min="5" max="5" width="8.8515625" style="0" customWidth="1"/>
    <col min="6" max="6" width="8.421875" style="0" customWidth="1"/>
    <col min="7" max="7" width="7.7109375" style="0" customWidth="1"/>
    <col min="8" max="8" width="11.140625" style="0" customWidth="1"/>
    <col min="11" max="11" width="8.7109375" style="0" customWidth="1"/>
    <col min="12" max="12" width="9.28125" style="0" customWidth="1"/>
  </cols>
  <sheetData>
    <row r="1" ht="18.75" customHeight="1">
      <c r="B1" s="1" t="s">
        <v>0</v>
      </c>
    </row>
    <row r="2" spans="3:8" ht="21.75" customHeight="1">
      <c r="C2" s="30" t="s">
        <v>1</v>
      </c>
      <c r="D2" s="30"/>
      <c r="E2" s="30"/>
      <c r="F2" s="30"/>
      <c r="G2" s="30"/>
      <c r="H2" s="30"/>
    </row>
    <row r="3" ht="20.25" customHeight="1"/>
    <row r="4" spans="2:12" ht="22.5"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3" t="s">
        <v>7</v>
      </c>
      <c r="H4" s="5" t="s">
        <v>8</v>
      </c>
      <c r="I4" s="4" t="s">
        <v>9</v>
      </c>
      <c r="J4" s="4" t="s">
        <v>10</v>
      </c>
      <c r="K4" s="4" t="s">
        <v>11</v>
      </c>
      <c r="L4" s="4" t="s">
        <v>12</v>
      </c>
    </row>
    <row r="5" spans="2:12" ht="15">
      <c r="B5" s="6">
        <v>1</v>
      </c>
      <c r="C5" s="7" t="s">
        <v>13</v>
      </c>
      <c r="D5" s="8" t="s">
        <v>14</v>
      </c>
      <c r="E5" s="9">
        <v>2423.94</v>
      </c>
      <c r="F5" s="10">
        <v>2364.96</v>
      </c>
      <c r="G5" s="9">
        <f>'[1]Contract ian-dec 2019'!AM2</f>
        <v>2364.96</v>
      </c>
      <c r="H5" s="11">
        <f aca="true" t="shared" si="0" ref="H5:H31">SUM(E5:G5)</f>
        <v>7153.86</v>
      </c>
      <c r="I5" s="12">
        <v>2307</v>
      </c>
      <c r="J5" s="12">
        <v>2307</v>
      </c>
      <c r="K5" s="12">
        <v>2305.7</v>
      </c>
      <c r="L5" s="13">
        <f>I5+J5+K5</f>
        <v>6919.7</v>
      </c>
    </row>
    <row r="6" spans="2:12" ht="15">
      <c r="B6" s="6">
        <v>2</v>
      </c>
      <c r="C6" s="7" t="s">
        <v>15</v>
      </c>
      <c r="D6" s="8" t="s">
        <v>16</v>
      </c>
      <c r="E6" s="9">
        <v>2423.94</v>
      </c>
      <c r="F6" s="10">
        <v>2364.96</v>
      </c>
      <c r="G6" s="9">
        <f>'[1]Contract ian-dec 2019'!AM3</f>
        <v>2364.96</v>
      </c>
      <c r="H6" s="11">
        <f t="shared" si="0"/>
        <v>7153.86</v>
      </c>
      <c r="I6" s="12">
        <v>2307</v>
      </c>
      <c r="J6" s="12">
        <v>2307</v>
      </c>
      <c r="K6" s="12">
        <v>2305.7</v>
      </c>
      <c r="L6" s="13">
        <f aca="true" t="shared" si="1" ref="L6:L42">I6+J6+K6</f>
        <v>6919.7</v>
      </c>
    </row>
    <row r="7" spans="2:12" ht="15">
      <c r="B7" s="6">
        <v>3</v>
      </c>
      <c r="C7" s="7" t="s">
        <v>17</v>
      </c>
      <c r="D7" s="8" t="s">
        <v>18</v>
      </c>
      <c r="E7" s="9">
        <v>2423.94</v>
      </c>
      <c r="F7" s="10">
        <v>2364.96</v>
      </c>
      <c r="G7" s="9">
        <f>'[1]Contract ian-dec 2019'!AM4</f>
        <v>2364.96</v>
      </c>
      <c r="H7" s="11">
        <f t="shared" si="0"/>
        <v>7153.86</v>
      </c>
      <c r="I7" s="12">
        <v>2307</v>
      </c>
      <c r="J7" s="12">
        <v>2307</v>
      </c>
      <c r="K7" s="12">
        <v>2305.7</v>
      </c>
      <c r="L7" s="13">
        <f t="shared" si="1"/>
        <v>6919.7</v>
      </c>
    </row>
    <row r="8" spans="2:12" ht="15">
      <c r="B8" s="6">
        <v>4</v>
      </c>
      <c r="C8" s="8" t="s">
        <v>19</v>
      </c>
      <c r="D8" s="8" t="s">
        <v>20</v>
      </c>
      <c r="E8" s="9">
        <v>3635.91</v>
      </c>
      <c r="F8" s="10">
        <v>3547.44</v>
      </c>
      <c r="G8" s="9">
        <f>'[1]Contract ian-dec 2019'!AM5</f>
        <v>3547.44</v>
      </c>
      <c r="H8" s="11">
        <f t="shared" si="0"/>
        <v>10730.79</v>
      </c>
      <c r="I8" s="12">
        <v>3460</v>
      </c>
      <c r="J8" s="12">
        <v>3460</v>
      </c>
      <c r="K8" s="12">
        <v>3459.56</v>
      </c>
      <c r="L8" s="13">
        <f t="shared" si="1"/>
        <v>10379.56</v>
      </c>
    </row>
    <row r="9" spans="2:12" ht="15">
      <c r="B9" s="6">
        <v>5</v>
      </c>
      <c r="C9" s="7" t="s">
        <v>21</v>
      </c>
      <c r="D9" s="8" t="s">
        <v>22</v>
      </c>
      <c r="E9" s="9">
        <v>2423.92</v>
      </c>
      <c r="F9" s="10">
        <v>2365.08</v>
      </c>
      <c r="G9" s="9">
        <f>'[1]Contract ian-dec 2019'!AM6</f>
        <v>2365.08</v>
      </c>
      <c r="H9" s="11">
        <f t="shared" si="0"/>
        <v>7154.08</v>
      </c>
      <c r="I9" s="14">
        <v>2307</v>
      </c>
      <c r="J9" s="14">
        <v>2307</v>
      </c>
      <c r="K9" s="14">
        <v>2305.85</v>
      </c>
      <c r="L9" s="13">
        <f t="shared" si="1"/>
        <v>6919.85</v>
      </c>
    </row>
    <row r="10" spans="2:12" ht="15">
      <c r="B10" s="6">
        <v>6</v>
      </c>
      <c r="C10" s="7" t="s">
        <v>23</v>
      </c>
      <c r="D10" s="8" t="s">
        <v>24</v>
      </c>
      <c r="E10" s="9">
        <v>2423.94</v>
      </c>
      <c r="F10" s="10">
        <v>2364.96</v>
      </c>
      <c r="G10" s="9">
        <f>'[1]Contract ian-dec 2019'!AM7</f>
        <v>2364.96</v>
      </c>
      <c r="H10" s="11">
        <f t="shared" si="0"/>
        <v>7153.86</v>
      </c>
      <c r="I10" s="14">
        <v>2307</v>
      </c>
      <c r="J10" s="14">
        <v>2307</v>
      </c>
      <c r="K10" s="14">
        <v>2305.7</v>
      </c>
      <c r="L10" s="13">
        <f t="shared" si="1"/>
        <v>6919.7</v>
      </c>
    </row>
    <row r="11" spans="2:12" ht="15">
      <c r="B11" s="6">
        <v>7</v>
      </c>
      <c r="C11" s="7" t="s">
        <v>25</v>
      </c>
      <c r="D11" s="8" t="s">
        <v>26</v>
      </c>
      <c r="E11" s="9">
        <v>2423.94</v>
      </c>
      <c r="F11" s="10">
        <v>2364.96</v>
      </c>
      <c r="G11" s="9">
        <f>'[1]Contract ian-dec 2019'!AM8</f>
        <v>2364.96</v>
      </c>
      <c r="H11" s="11">
        <f t="shared" si="0"/>
        <v>7153.86</v>
      </c>
      <c r="I11" s="14">
        <v>2307</v>
      </c>
      <c r="J11" s="14">
        <v>2307</v>
      </c>
      <c r="K11" s="14">
        <v>2305.7</v>
      </c>
      <c r="L11" s="13">
        <f t="shared" si="1"/>
        <v>6919.7</v>
      </c>
    </row>
    <row r="12" spans="2:12" ht="15">
      <c r="B12" s="6">
        <v>8</v>
      </c>
      <c r="C12" s="7" t="s">
        <v>27</v>
      </c>
      <c r="D12" s="8" t="s">
        <v>28</v>
      </c>
      <c r="E12" s="9">
        <v>2019.95</v>
      </c>
      <c r="F12" s="10">
        <v>1970.8</v>
      </c>
      <c r="G12" s="9">
        <f>'[1]Contract ian-dec 2019'!AM9</f>
        <v>1970.8</v>
      </c>
      <c r="H12" s="11">
        <f t="shared" si="0"/>
        <v>5961.55</v>
      </c>
      <c r="I12" s="14">
        <v>1922</v>
      </c>
      <c r="J12" s="14">
        <v>1922</v>
      </c>
      <c r="K12" s="14">
        <v>1922.42</v>
      </c>
      <c r="L12" s="13">
        <f t="shared" si="1"/>
        <v>5766.42</v>
      </c>
    </row>
    <row r="13" spans="2:12" ht="15">
      <c r="B13" s="6">
        <v>9</v>
      </c>
      <c r="C13" s="7" t="s">
        <v>29</v>
      </c>
      <c r="D13" s="8" t="s">
        <v>30</v>
      </c>
      <c r="E13" s="9">
        <v>2423.94</v>
      </c>
      <c r="F13" s="10">
        <v>2364.96</v>
      </c>
      <c r="G13" s="9">
        <f>'[1]Contract ian-dec 2019'!AM10</f>
        <v>2364.96</v>
      </c>
      <c r="H13" s="11">
        <f t="shared" si="0"/>
        <v>7153.86</v>
      </c>
      <c r="I13" s="14">
        <v>2307</v>
      </c>
      <c r="J13" s="14">
        <v>2307</v>
      </c>
      <c r="K13" s="14">
        <v>2305.7</v>
      </c>
      <c r="L13" s="13">
        <f t="shared" si="1"/>
        <v>6919.7</v>
      </c>
    </row>
    <row r="14" spans="2:12" ht="15">
      <c r="B14" s="6">
        <v>10</v>
      </c>
      <c r="C14" s="7" t="s">
        <v>31</v>
      </c>
      <c r="D14" s="8" t="s">
        <v>32</v>
      </c>
      <c r="E14" s="9">
        <v>3029.93</v>
      </c>
      <c r="F14" s="10">
        <v>2956.2</v>
      </c>
      <c r="G14" s="9">
        <f>'[1]Contract ian-dec 2019'!AM11</f>
        <v>2956.2</v>
      </c>
      <c r="H14" s="11">
        <f t="shared" si="0"/>
        <v>8942.329999999998</v>
      </c>
      <c r="I14" s="14">
        <v>2884</v>
      </c>
      <c r="J14" s="14">
        <v>2884</v>
      </c>
      <c r="K14" s="14">
        <v>2881.63</v>
      </c>
      <c r="L14" s="13">
        <f t="shared" si="1"/>
        <v>8649.630000000001</v>
      </c>
    </row>
    <row r="15" spans="2:12" ht="15">
      <c r="B15" s="6">
        <v>11</v>
      </c>
      <c r="C15" s="7" t="s">
        <v>33</v>
      </c>
      <c r="D15" s="8" t="s">
        <v>34</v>
      </c>
      <c r="E15" s="9">
        <v>2423.94</v>
      </c>
      <c r="F15" s="10">
        <v>2364.96</v>
      </c>
      <c r="G15" s="9">
        <f>'[1]Contract ian-dec 2019'!AM12</f>
        <v>2364.96</v>
      </c>
      <c r="H15" s="11">
        <f t="shared" si="0"/>
        <v>7153.86</v>
      </c>
      <c r="I15" s="14">
        <v>2307</v>
      </c>
      <c r="J15" s="14">
        <v>2307</v>
      </c>
      <c r="K15" s="14">
        <v>2305.7</v>
      </c>
      <c r="L15" s="13">
        <f t="shared" si="1"/>
        <v>6919.7</v>
      </c>
    </row>
    <row r="16" spans="2:12" ht="15">
      <c r="B16" s="6">
        <v>12</v>
      </c>
      <c r="C16" s="7" t="s">
        <v>35</v>
      </c>
      <c r="D16" s="8" t="s">
        <v>36</v>
      </c>
      <c r="E16" s="9">
        <v>1615.96</v>
      </c>
      <c r="F16" s="10">
        <v>1576.64</v>
      </c>
      <c r="G16" s="9">
        <f>'[1]Contract ian-dec 2019'!AM13</f>
        <v>1576.64</v>
      </c>
      <c r="H16" s="11">
        <f t="shared" si="0"/>
        <v>4769.240000000001</v>
      </c>
      <c r="I16" s="14">
        <v>1538</v>
      </c>
      <c r="J16" s="14">
        <v>1538</v>
      </c>
      <c r="K16" s="14">
        <v>1537.14</v>
      </c>
      <c r="L16" s="13">
        <f t="shared" si="1"/>
        <v>4613.14</v>
      </c>
    </row>
    <row r="17" spans="2:12" ht="15">
      <c r="B17" s="6">
        <v>13</v>
      </c>
      <c r="C17" s="7" t="s">
        <v>37</v>
      </c>
      <c r="D17" s="8" t="s">
        <v>38</v>
      </c>
      <c r="E17" s="9">
        <v>3635.91</v>
      </c>
      <c r="F17" s="10">
        <v>3547.44</v>
      </c>
      <c r="G17" s="9">
        <f>'[1]Contract ian-dec 2019'!AM14</f>
        <v>3547.44</v>
      </c>
      <c r="H17" s="11">
        <f t="shared" si="0"/>
        <v>10730.79</v>
      </c>
      <c r="I17" s="14">
        <v>3460</v>
      </c>
      <c r="J17" s="14">
        <v>3460</v>
      </c>
      <c r="K17" s="14">
        <v>3459.56</v>
      </c>
      <c r="L17" s="13">
        <f t="shared" si="1"/>
        <v>10379.56</v>
      </c>
    </row>
    <row r="18" spans="2:12" ht="15">
      <c r="B18" s="6">
        <v>14</v>
      </c>
      <c r="C18" s="7" t="s">
        <v>39</v>
      </c>
      <c r="D18" s="8" t="s">
        <v>40</v>
      </c>
      <c r="E18" s="9">
        <v>3029.93</v>
      </c>
      <c r="F18" s="10">
        <v>2956.2</v>
      </c>
      <c r="G18" s="9">
        <f>'[1]Contract ian-dec 2019'!AM15</f>
        <v>2956.2</v>
      </c>
      <c r="H18" s="11">
        <f t="shared" si="0"/>
        <v>8942.329999999998</v>
      </c>
      <c r="I18" s="14">
        <v>2884</v>
      </c>
      <c r="J18" s="14">
        <v>2884</v>
      </c>
      <c r="K18" s="14">
        <v>2881.63</v>
      </c>
      <c r="L18" s="13">
        <f t="shared" si="1"/>
        <v>8649.630000000001</v>
      </c>
    </row>
    <row r="19" spans="2:12" ht="15">
      <c r="B19" s="6">
        <v>15</v>
      </c>
      <c r="C19" s="7" t="s">
        <v>41</v>
      </c>
      <c r="D19" s="8" t="s">
        <v>42</v>
      </c>
      <c r="E19" s="9">
        <v>2423.94</v>
      </c>
      <c r="F19" s="10">
        <v>2364.96</v>
      </c>
      <c r="G19" s="9">
        <f>'[1]Contract ian-dec 2019'!AM16</f>
        <v>2364.96</v>
      </c>
      <c r="H19" s="11">
        <f t="shared" si="0"/>
        <v>7153.86</v>
      </c>
      <c r="I19" s="14">
        <v>2307</v>
      </c>
      <c r="J19" s="14">
        <v>2307</v>
      </c>
      <c r="K19" s="14">
        <v>2305.7</v>
      </c>
      <c r="L19" s="13">
        <f t="shared" si="1"/>
        <v>6919.7</v>
      </c>
    </row>
    <row r="20" spans="2:12" ht="15">
      <c r="B20" s="6">
        <v>16</v>
      </c>
      <c r="C20" s="7" t="s">
        <v>43</v>
      </c>
      <c r="D20" s="8" t="s">
        <v>44</v>
      </c>
      <c r="E20" s="9">
        <v>2423.94</v>
      </c>
      <c r="F20" s="10">
        <v>2364.96</v>
      </c>
      <c r="G20" s="9">
        <f>'[1]Contract ian-dec 2019'!AM17</f>
        <v>2364.96</v>
      </c>
      <c r="H20" s="11">
        <f t="shared" si="0"/>
        <v>7153.86</v>
      </c>
      <c r="I20" s="14">
        <v>2307</v>
      </c>
      <c r="J20" s="14">
        <v>2307</v>
      </c>
      <c r="K20" s="14">
        <v>2305.7</v>
      </c>
      <c r="L20" s="13">
        <f t="shared" si="1"/>
        <v>6919.7</v>
      </c>
    </row>
    <row r="21" spans="2:12" ht="15">
      <c r="B21" s="6">
        <v>17</v>
      </c>
      <c r="C21" s="7" t="s">
        <v>45</v>
      </c>
      <c r="D21" s="8" t="s">
        <v>46</v>
      </c>
      <c r="E21" s="9">
        <v>1615.96</v>
      </c>
      <c r="F21" s="10">
        <v>1576.64</v>
      </c>
      <c r="G21" s="9">
        <f>'[1]Contract ian-dec 2019'!AM18</f>
        <v>1576.64</v>
      </c>
      <c r="H21" s="11">
        <f t="shared" si="0"/>
        <v>4769.240000000001</v>
      </c>
      <c r="I21" s="14">
        <v>1538</v>
      </c>
      <c r="J21" s="14">
        <v>1538</v>
      </c>
      <c r="K21" s="14">
        <v>1537.14</v>
      </c>
      <c r="L21" s="13">
        <f t="shared" si="1"/>
        <v>4613.14</v>
      </c>
    </row>
    <row r="22" spans="2:12" ht="15">
      <c r="B22" s="6">
        <v>18</v>
      </c>
      <c r="C22" s="7" t="s">
        <v>47</v>
      </c>
      <c r="D22" s="8" t="s">
        <v>48</v>
      </c>
      <c r="E22" s="9">
        <v>2019.95</v>
      </c>
      <c r="F22" s="10">
        <v>1970.8</v>
      </c>
      <c r="G22" s="9">
        <f>'[1]Contract ian-dec 2019'!AM19</f>
        <v>1970.8</v>
      </c>
      <c r="H22" s="11">
        <f t="shared" si="0"/>
        <v>5961.55</v>
      </c>
      <c r="I22" s="14">
        <v>1922</v>
      </c>
      <c r="J22" s="14">
        <v>1922</v>
      </c>
      <c r="K22" s="14">
        <v>1922.42</v>
      </c>
      <c r="L22" s="13">
        <f t="shared" si="1"/>
        <v>5766.42</v>
      </c>
    </row>
    <row r="23" spans="2:12" ht="15">
      <c r="B23" s="6">
        <v>19</v>
      </c>
      <c r="C23" s="7" t="s">
        <v>49</v>
      </c>
      <c r="D23" s="8" t="s">
        <v>50</v>
      </c>
      <c r="E23" s="9">
        <v>3635.91</v>
      </c>
      <c r="F23" s="10">
        <v>3547.44</v>
      </c>
      <c r="G23" s="9">
        <f>'[1]Contract ian-dec 2019'!AM20</f>
        <v>3547.44</v>
      </c>
      <c r="H23" s="11">
        <f t="shared" si="0"/>
        <v>10730.79</v>
      </c>
      <c r="I23" s="14">
        <v>3460</v>
      </c>
      <c r="J23" s="14">
        <v>3460</v>
      </c>
      <c r="K23" s="14">
        <v>3459.56</v>
      </c>
      <c r="L23" s="13">
        <f t="shared" si="1"/>
        <v>10379.56</v>
      </c>
    </row>
    <row r="24" spans="2:12" ht="15">
      <c r="B24" s="6">
        <v>20</v>
      </c>
      <c r="C24" s="7" t="s">
        <v>51</v>
      </c>
      <c r="D24" s="8" t="s">
        <v>52</v>
      </c>
      <c r="E24" s="9">
        <v>2423.94</v>
      </c>
      <c r="F24" s="10">
        <v>2364.96</v>
      </c>
      <c r="G24" s="9">
        <f>'[1]Contract ian-dec 2019'!AM21</f>
        <v>2364.96</v>
      </c>
      <c r="H24" s="11">
        <f t="shared" si="0"/>
        <v>7153.86</v>
      </c>
      <c r="I24" s="14">
        <v>2307</v>
      </c>
      <c r="J24" s="14">
        <v>2307</v>
      </c>
      <c r="K24" s="14">
        <v>2305.7</v>
      </c>
      <c r="L24" s="13">
        <f t="shared" si="1"/>
        <v>6919.7</v>
      </c>
    </row>
    <row r="25" spans="2:12" ht="15">
      <c r="B25" s="6">
        <v>21</v>
      </c>
      <c r="C25" s="7" t="s">
        <v>53</v>
      </c>
      <c r="D25" s="8" t="s">
        <v>54</v>
      </c>
      <c r="E25" s="9">
        <v>3029.93</v>
      </c>
      <c r="F25" s="10">
        <v>2956.2</v>
      </c>
      <c r="G25" s="9">
        <f>'[1]Contract ian-dec 2019'!AM22</f>
        <v>2956.2</v>
      </c>
      <c r="H25" s="11">
        <f t="shared" si="0"/>
        <v>8942.329999999998</v>
      </c>
      <c r="I25" s="14">
        <v>2884</v>
      </c>
      <c r="J25" s="14">
        <v>2884</v>
      </c>
      <c r="K25" s="14">
        <v>2881.63</v>
      </c>
      <c r="L25" s="13">
        <f t="shared" si="1"/>
        <v>8649.630000000001</v>
      </c>
    </row>
    <row r="26" spans="2:12" ht="15">
      <c r="B26" s="6">
        <v>22</v>
      </c>
      <c r="C26" s="7" t="s">
        <v>55</v>
      </c>
      <c r="D26" s="8" t="s">
        <v>56</v>
      </c>
      <c r="E26" s="9">
        <v>2423.94</v>
      </c>
      <c r="F26" s="10">
        <v>2364.96</v>
      </c>
      <c r="G26" s="9">
        <f>'[1]Contract ian-dec 2019'!AM23</f>
        <v>2364.96</v>
      </c>
      <c r="H26" s="11">
        <f t="shared" si="0"/>
        <v>7153.86</v>
      </c>
      <c r="I26" s="14">
        <v>2307</v>
      </c>
      <c r="J26" s="14">
        <v>2307</v>
      </c>
      <c r="K26" s="14">
        <v>2305.7</v>
      </c>
      <c r="L26" s="13">
        <f t="shared" si="1"/>
        <v>6919.7</v>
      </c>
    </row>
    <row r="27" spans="2:12" ht="15">
      <c r="B27" s="6">
        <v>23</v>
      </c>
      <c r="C27" s="7" t="s">
        <v>57</v>
      </c>
      <c r="D27" s="8" t="s">
        <v>58</v>
      </c>
      <c r="E27" s="9">
        <v>2423.94</v>
      </c>
      <c r="F27" s="10">
        <v>2364.96</v>
      </c>
      <c r="G27" s="9">
        <f>'[1]Contract ian-dec 2019'!AM24</f>
        <v>2364.96</v>
      </c>
      <c r="H27" s="11">
        <f t="shared" si="0"/>
        <v>7153.86</v>
      </c>
      <c r="I27" s="14">
        <v>2307</v>
      </c>
      <c r="J27" s="14">
        <v>2307</v>
      </c>
      <c r="K27" s="14">
        <v>2305.7</v>
      </c>
      <c r="L27" s="13">
        <f t="shared" si="1"/>
        <v>6919.7</v>
      </c>
    </row>
    <row r="28" spans="2:12" ht="15">
      <c r="B28" s="6">
        <v>24</v>
      </c>
      <c r="C28" s="7" t="s">
        <v>59</v>
      </c>
      <c r="D28" s="8" t="s">
        <v>60</v>
      </c>
      <c r="E28" s="9">
        <v>1615.96</v>
      </c>
      <c r="F28" s="10">
        <v>1576.64</v>
      </c>
      <c r="G28" s="9">
        <f>'[1]Contract ian-dec 2019'!AM25</f>
        <v>1576.64</v>
      </c>
      <c r="H28" s="11">
        <f t="shared" si="0"/>
        <v>4769.240000000001</v>
      </c>
      <c r="I28" s="14">
        <v>1538</v>
      </c>
      <c r="J28" s="14">
        <v>1538</v>
      </c>
      <c r="K28" s="14">
        <v>1537.14</v>
      </c>
      <c r="L28" s="13">
        <f t="shared" si="1"/>
        <v>4613.14</v>
      </c>
    </row>
    <row r="29" spans="2:12" ht="15">
      <c r="B29" s="6">
        <v>25</v>
      </c>
      <c r="C29" s="7" t="s">
        <v>61</v>
      </c>
      <c r="D29" s="8" t="s">
        <v>62</v>
      </c>
      <c r="E29" s="9">
        <v>2423.94</v>
      </c>
      <c r="F29" s="10">
        <v>2364.96</v>
      </c>
      <c r="G29" s="9">
        <f>'[1]Contract ian-dec 2019'!AM26</f>
        <v>2364.96</v>
      </c>
      <c r="H29" s="11">
        <f t="shared" si="0"/>
        <v>7153.86</v>
      </c>
      <c r="I29" s="14">
        <v>2307</v>
      </c>
      <c r="J29" s="14">
        <v>2307</v>
      </c>
      <c r="K29" s="14">
        <v>2305.7</v>
      </c>
      <c r="L29" s="13">
        <f t="shared" si="1"/>
        <v>6919.7</v>
      </c>
    </row>
    <row r="30" spans="2:12" ht="15">
      <c r="B30" s="6">
        <v>26</v>
      </c>
      <c r="C30" s="7" t="s">
        <v>63</v>
      </c>
      <c r="D30" s="8" t="s">
        <v>64</v>
      </c>
      <c r="E30" s="9">
        <v>3029.93</v>
      </c>
      <c r="F30" s="10">
        <v>2956.2</v>
      </c>
      <c r="G30" s="9">
        <f>'[1]Contract ian-dec 2019'!AM27</f>
        <v>2956.2</v>
      </c>
      <c r="H30" s="11">
        <f t="shared" si="0"/>
        <v>8942.329999999998</v>
      </c>
      <c r="I30" s="14">
        <v>2884</v>
      </c>
      <c r="J30" s="14">
        <v>2884</v>
      </c>
      <c r="K30" s="14">
        <v>2881.63</v>
      </c>
      <c r="L30" s="13">
        <f t="shared" si="1"/>
        <v>8649.630000000001</v>
      </c>
    </row>
    <row r="31" spans="2:12" ht="15">
      <c r="B31" s="6">
        <v>27</v>
      </c>
      <c r="C31" s="7" t="s">
        <v>65</v>
      </c>
      <c r="D31" s="8" t="s">
        <v>66</v>
      </c>
      <c r="E31" s="9">
        <v>1615.96</v>
      </c>
      <c r="F31" s="10">
        <v>1576.64</v>
      </c>
      <c r="G31" s="9">
        <f>'[1]Contract ian-dec 2019'!AM28</f>
        <v>1576.64</v>
      </c>
      <c r="H31" s="11">
        <f t="shared" si="0"/>
        <v>4769.240000000001</v>
      </c>
      <c r="I31" s="14">
        <v>1538</v>
      </c>
      <c r="J31" s="14">
        <v>1538</v>
      </c>
      <c r="K31" s="14">
        <v>1537.14</v>
      </c>
      <c r="L31" s="13">
        <f t="shared" si="1"/>
        <v>4613.14</v>
      </c>
    </row>
    <row r="32" spans="2:12" ht="15">
      <c r="B32" s="6">
        <v>28</v>
      </c>
      <c r="C32" s="15" t="s">
        <v>67</v>
      </c>
      <c r="D32" s="15" t="s">
        <v>68</v>
      </c>
      <c r="E32" s="16">
        <f>SUM(E33:E34)</f>
        <v>3231.92</v>
      </c>
      <c r="F32" s="17">
        <f>SUM(F33:F34)</f>
        <v>3153.28</v>
      </c>
      <c r="G32" s="9">
        <f>'[1]Contract ian-dec 2019'!AM29</f>
        <v>3153.28</v>
      </c>
      <c r="H32" s="18">
        <f>SUM(H33:H34)</f>
        <v>9538.480000000001</v>
      </c>
      <c r="I32" s="19">
        <f>SUM(I33:I34)</f>
        <v>3076</v>
      </c>
      <c r="J32" s="19">
        <f>SUM(J33:J34)</f>
        <v>3076</v>
      </c>
      <c r="K32" s="19">
        <f>SUM(K33:K34)</f>
        <v>3074.28</v>
      </c>
      <c r="L32" s="13">
        <f t="shared" si="1"/>
        <v>9226.28</v>
      </c>
    </row>
    <row r="33" spans="2:12" ht="15">
      <c r="B33" s="6"/>
      <c r="C33" s="7" t="s">
        <v>68</v>
      </c>
      <c r="D33" s="8"/>
      <c r="E33" s="9">
        <v>1615.96</v>
      </c>
      <c r="F33" s="10">
        <v>1576.64</v>
      </c>
      <c r="G33" s="9">
        <f>'[1]Contract ian-dec 2019'!AM30</f>
        <v>1576.64</v>
      </c>
      <c r="H33" s="11">
        <f>SUM(E33:G33)</f>
        <v>4769.240000000001</v>
      </c>
      <c r="I33" s="14">
        <v>1538</v>
      </c>
      <c r="J33" s="14">
        <v>1538</v>
      </c>
      <c r="K33" s="14">
        <v>1537.14</v>
      </c>
      <c r="L33" s="13">
        <f t="shared" si="1"/>
        <v>4613.14</v>
      </c>
    </row>
    <row r="34" spans="2:12" ht="15">
      <c r="B34" s="6"/>
      <c r="C34" s="7" t="s">
        <v>69</v>
      </c>
      <c r="D34" s="8"/>
      <c r="E34" s="9">
        <v>1615.96</v>
      </c>
      <c r="F34" s="10">
        <v>1576.64</v>
      </c>
      <c r="G34" s="9">
        <f>'[1]Contract ian-dec 2019'!AM31</f>
        <v>1576.64</v>
      </c>
      <c r="H34" s="11">
        <f>SUM(E34:G34)</f>
        <v>4769.240000000001</v>
      </c>
      <c r="I34" s="14">
        <v>1538</v>
      </c>
      <c r="J34" s="14">
        <v>1538</v>
      </c>
      <c r="K34" s="14">
        <v>1537.14</v>
      </c>
      <c r="L34" s="13">
        <f t="shared" si="1"/>
        <v>4613.14</v>
      </c>
    </row>
    <row r="35" spans="2:12" ht="15">
      <c r="B35" s="6">
        <v>29</v>
      </c>
      <c r="C35" s="15" t="s">
        <v>70</v>
      </c>
      <c r="D35" s="20" t="s">
        <v>71</v>
      </c>
      <c r="E35" s="16">
        <f>SUM(E36:E37)</f>
        <v>3231.92</v>
      </c>
      <c r="F35" s="17">
        <f>SUM(F36:F37)</f>
        <v>3153.28</v>
      </c>
      <c r="G35" s="9">
        <f>'[1]Contract ian-dec 2019'!AM32</f>
        <v>3153.28</v>
      </c>
      <c r="H35" s="18">
        <f>SUM(H36:H37)</f>
        <v>9538.480000000001</v>
      </c>
      <c r="I35" s="19">
        <f>SUM(I36:I37)</f>
        <v>3076</v>
      </c>
      <c r="J35" s="19">
        <f>SUM(J36:J37)</f>
        <v>3076</v>
      </c>
      <c r="K35" s="19">
        <f>SUM(K36:K37)</f>
        <v>3074.28</v>
      </c>
      <c r="L35" s="13">
        <f t="shared" si="1"/>
        <v>9226.28</v>
      </c>
    </row>
    <row r="36" spans="2:12" ht="15">
      <c r="B36" s="6"/>
      <c r="C36" s="8" t="s">
        <v>72</v>
      </c>
      <c r="D36" s="21"/>
      <c r="E36" s="9">
        <v>1615.96</v>
      </c>
      <c r="F36" s="10">
        <v>1576.64</v>
      </c>
      <c r="G36" s="9">
        <f>'[1]Contract ian-dec 2019'!AM33</f>
        <v>1576.64</v>
      </c>
      <c r="H36" s="11">
        <f>SUM(E36:G36)</f>
        <v>4769.240000000001</v>
      </c>
      <c r="I36" s="22">
        <v>1538</v>
      </c>
      <c r="J36" s="22">
        <v>1538</v>
      </c>
      <c r="K36" s="14">
        <v>1537.14</v>
      </c>
      <c r="L36" s="13">
        <f t="shared" si="1"/>
        <v>4613.14</v>
      </c>
    </row>
    <row r="37" spans="2:12" ht="15">
      <c r="B37" s="6"/>
      <c r="C37" s="8" t="s">
        <v>73</v>
      </c>
      <c r="D37" s="21"/>
      <c r="E37" s="9">
        <v>1615.96</v>
      </c>
      <c r="F37" s="10">
        <v>1576.64</v>
      </c>
      <c r="G37" s="9">
        <f>'[1]Contract ian-dec 2019'!AM34</f>
        <v>1576.64</v>
      </c>
      <c r="H37" s="11">
        <f>SUM(E37:G37)</f>
        <v>4769.240000000001</v>
      </c>
      <c r="I37" s="22">
        <v>1538</v>
      </c>
      <c r="J37" s="22">
        <v>1538</v>
      </c>
      <c r="K37" s="14">
        <v>1537.14</v>
      </c>
      <c r="L37" s="13">
        <f t="shared" si="1"/>
        <v>4613.14</v>
      </c>
    </row>
    <row r="38" spans="2:12" ht="15">
      <c r="B38" s="6">
        <v>30</v>
      </c>
      <c r="C38" s="15" t="s">
        <v>74</v>
      </c>
      <c r="D38" s="15" t="s">
        <v>75</v>
      </c>
      <c r="E38" s="16">
        <f>SUM(E39:E41)</f>
        <v>4039.9</v>
      </c>
      <c r="F38" s="17">
        <f>SUM(F39:F41)</f>
        <v>5912.4</v>
      </c>
      <c r="G38" s="9">
        <f>'[1]Contract ian-dec 2019'!AM35</f>
        <v>5912.4</v>
      </c>
      <c r="H38" s="18">
        <f>SUM(H39:H41)</f>
        <v>15864.7</v>
      </c>
      <c r="I38" s="19">
        <f>SUM(I39:I41)</f>
        <v>5766</v>
      </c>
      <c r="J38" s="19">
        <f>SUM(J39:J41)</f>
        <v>5766</v>
      </c>
      <c r="K38" s="19">
        <f>SUM(K39:K41)</f>
        <v>5767.26</v>
      </c>
      <c r="L38" s="13">
        <f t="shared" si="1"/>
        <v>17299.260000000002</v>
      </c>
    </row>
    <row r="39" spans="2:12" ht="15">
      <c r="B39" s="6"/>
      <c r="C39" s="7" t="s">
        <v>76</v>
      </c>
      <c r="D39" s="8"/>
      <c r="E39" s="9">
        <v>2019.95</v>
      </c>
      <c r="F39" s="10">
        <v>1970.8</v>
      </c>
      <c r="G39" s="9">
        <f>'[1]Contract ian-dec 2019'!AM36</f>
        <v>1970.8</v>
      </c>
      <c r="H39" s="11">
        <f>SUM(E39:G39)</f>
        <v>5961.55</v>
      </c>
      <c r="I39" s="14">
        <v>1922</v>
      </c>
      <c r="J39" s="14">
        <v>1922</v>
      </c>
      <c r="K39" s="14">
        <v>1922.42</v>
      </c>
      <c r="L39" s="13">
        <f t="shared" si="1"/>
        <v>5766.42</v>
      </c>
    </row>
    <row r="40" spans="2:12" ht="15">
      <c r="B40" s="6"/>
      <c r="C40" s="7" t="s">
        <v>75</v>
      </c>
      <c r="D40" s="8"/>
      <c r="E40" s="9">
        <v>2019.95</v>
      </c>
      <c r="F40" s="10">
        <v>1970.8</v>
      </c>
      <c r="G40" s="9">
        <f>'[1]Contract ian-dec 2019'!AM37</f>
        <v>1970.8</v>
      </c>
      <c r="H40" s="11">
        <f>SUM(E40:G40)</f>
        <v>5961.55</v>
      </c>
      <c r="I40" s="14">
        <v>1922</v>
      </c>
      <c r="J40" s="14">
        <v>1922</v>
      </c>
      <c r="K40" s="14">
        <v>1922.42</v>
      </c>
      <c r="L40" s="13">
        <f t="shared" si="1"/>
        <v>5766.42</v>
      </c>
    </row>
    <row r="41" spans="2:12" ht="15">
      <c r="B41" s="6"/>
      <c r="C41" s="7" t="s">
        <v>77</v>
      </c>
      <c r="D41" s="8"/>
      <c r="E41" s="9">
        <v>0</v>
      </c>
      <c r="F41" s="10">
        <v>1970.8</v>
      </c>
      <c r="G41" s="9">
        <f>'[1]Contract ian-dec 2019'!AM38</f>
        <v>1970.8</v>
      </c>
      <c r="H41" s="11">
        <f>SUM(E41:G41)</f>
        <v>3941.6</v>
      </c>
      <c r="I41" s="14">
        <v>1922</v>
      </c>
      <c r="J41" s="14">
        <v>1922</v>
      </c>
      <c r="K41" s="14">
        <v>1922.42</v>
      </c>
      <c r="L41" s="13">
        <f t="shared" si="1"/>
        <v>5766.42</v>
      </c>
    </row>
    <row r="42" spans="2:12" ht="15">
      <c r="B42" s="6">
        <v>31</v>
      </c>
      <c r="C42" s="7" t="s">
        <v>78</v>
      </c>
      <c r="D42" s="8" t="s">
        <v>79</v>
      </c>
      <c r="E42" s="9">
        <v>3029.93</v>
      </c>
      <c r="F42" s="10">
        <v>2956.2</v>
      </c>
      <c r="G42" s="9">
        <f>'[1]Contract ian-dec 2019'!AM39</f>
        <v>2956.2</v>
      </c>
      <c r="H42" s="11">
        <f>SUM(E42:G42)</f>
        <v>8942.329999999998</v>
      </c>
      <c r="I42" s="14">
        <v>2884</v>
      </c>
      <c r="J42" s="14">
        <v>2884</v>
      </c>
      <c r="K42" s="14">
        <v>2881.63</v>
      </c>
      <c r="L42" s="13">
        <f t="shared" si="1"/>
        <v>8649.630000000001</v>
      </c>
    </row>
    <row r="43" spans="2:12" s="26" customFormat="1" ht="18.75" customHeight="1">
      <c r="B43" s="23"/>
      <c r="C43" s="31" t="s">
        <v>80</v>
      </c>
      <c r="D43" s="31"/>
      <c r="E43" s="24">
        <f aca="true" t="shared" si="2" ref="E43:L43">SUM(E5:E42)-E32-E35-E38</f>
        <v>81000.00000000001</v>
      </c>
      <c r="F43" s="24">
        <f t="shared" si="2"/>
        <v>81000</v>
      </c>
      <c r="G43" s="24">
        <f t="shared" si="2"/>
        <v>81000</v>
      </c>
      <c r="H43" s="25">
        <f t="shared" si="2"/>
        <v>242999.9999999999</v>
      </c>
      <c r="I43" s="25">
        <f t="shared" si="2"/>
        <v>79012</v>
      </c>
      <c r="J43" s="25">
        <f t="shared" si="2"/>
        <v>79012</v>
      </c>
      <c r="K43" s="25">
        <f t="shared" si="2"/>
        <v>78975.99999999997</v>
      </c>
      <c r="L43" s="25">
        <f t="shared" si="2"/>
        <v>237000.00000000015</v>
      </c>
    </row>
    <row r="44" spans="3:4" ht="15">
      <c r="C44" s="27"/>
      <c r="D44" s="28"/>
    </row>
    <row r="45" spans="3:4" ht="15">
      <c r="C45" s="27"/>
      <c r="D45" s="27"/>
    </row>
    <row r="46" ht="15">
      <c r="G46" s="29"/>
    </row>
    <row r="47" ht="15">
      <c r="G47" s="29"/>
    </row>
  </sheetData>
  <sheetProtection/>
  <mergeCells count="2">
    <mergeCell ref="C2:H2"/>
    <mergeCell ref="C43:D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2019-04-05T05:55:14Z</dcterms:modified>
  <cp:category/>
  <cp:version/>
  <cp:contentType/>
  <cp:contentStatus/>
</cp:coreProperties>
</file>